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90" windowHeight="4470" activeTab="0"/>
  </bookViews>
  <sheets>
    <sheet name="Foglio 1" sheetId="1" r:id="rId1"/>
  </sheets>
  <definedNames>
    <definedName name="_xlnm.Print_Area" localSheetId="0">'Foglio 1'!$A$2:$M$24</definedName>
    <definedName name="_xlnm.Print_Titles" localSheetId="0">'Foglio 1'!$1:$2</definedName>
  </definedNames>
  <calcPr fullCalcOnLoad="1"/>
</workbook>
</file>

<file path=xl/sharedStrings.xml><?xml version="1.0" encoding="utf-8"?>
<sst xmlns="http://schemas.openxmlformats.org/spreadsheetml/2006/main" count="162" uniqueCount="91">
  <si>
    <t>Rilievo ed indagini strutturali, progettazione definitiva ed esecutiva strutturale-sismica ed eventuale direzione operativa</t>
  </si>
  <si>
    <t xml:space="preserve">Progettazione definitiva ed esecutiva delle parti impiantistiche elettriche ed affini </t>
  </si>
  <si>
    <t>Studio “VERTICALGEO STPrl”, con sede in 32100 Belluno (BL), via Dell’Anta 48/A</t>
  </si>
  <si>
    <t>Nominativo</t>
  </si>
  <si>
    <t>Relazione geologica e modellazione sismica del sito</t>
  </si>
  <si>
    <t>dott. ing. SIRO ANDRICH con studio in 32100 Belluno (BL), via Duomo 26</t>
  </si>
  <si>
    <t>Diagnosi energetica, progettazione def.va ed esecutiva termotecnica ed eventuale direzione operativa</t>
  </si>
  <si>
    <t>p.i. OMAR DA ROLD, con studio in - 32020 Limana (BL), via Roma, 195</t>
  </si>
  <si>
    <t>ing. LUCA STEFANI con studio in -  32100 Belluno (BL), via Monte Grappa 200/b</t>
  </si>
  <si>
    <t xml:space="preserve">Attività di rilievo del manufatto </t>
  </si>
  <si>
    <t>dott. arch. Cristiano Musu, con studio in – 32100 Belluno (BL) via G. Garibaldi 18</t>
  </si>
  <si>
    <t xml:space="preserve">dott. geol. Alessandro Valmachino con studio in - 35125 Padova (PD), via Bosco Wollemborg n. 8 – </t>
  </si>
  <si>
    <t xml:space="preserve">“Studio +MA srl”, con sede in – 32100 Belluno, via degli Agricoltori n. 11 </t>
  </si>
  <si>
    <t>dott. ing. Luca Gaetano Chinnici con studio in 95040 – Camporotondo Etnea (CT), via Vincenzo Bellini n. 20, c.f., in qualità di capogruppo mandatario di costituenda RTP</t>
  </si>
  <si>
    <t>p.i. Walter Candeago, con studio in – 32100 Belluno (BL) via Mier 176</t>
  </si>
  <si>
    <t>CIG</t>
  </si>
  <si>
    <t>Servizio di prove e indagini strutturali</t>
  </si>
  <si>
    <t>“+MA srl” con sede in via degli Agricoltori 11 32100 Belluno</t>
  </si>
  <si>
    <t>dott. geol. MAURIZIO OLIVOTTO con studio in – 32035 Santa Giustina (BL) via Arnè n. 22/b</t>
  </si>
  <si>
    <t>Rilievo strutturale, progettazione definitiva ed esecutiva strutturale-sismica ed eventuale direzione operativa</t>
  </si>
  <si>
    <t>dott. ing. RICCARDO SCHVARCZ con studio in – 35027 Noventa Padovana (PD), via Panà n.56/B</t>
  </si>
  <si>
    <t>Diagnosi energetica, progettazione def.va ed esecutiva termotecnica ed eventuale direzione operativa - Progettazione definitiva ed esecutiva delle parti impiantistiche elettriche ed affini</t>
  </si>
  <si>
    <t xml:space="preserve">“EUROPROGETTI srl” con sede in - 33100 Udine, via  Gaeta 54, </t>
  </si>
  <si>
    <t xml:space="preserve">dott. ing. Nicola Franzese, con studio in - 87100 Cosenza, via Reggio Calabria, 12  </t>
  </si>
  <si>
    <t>92730234A8</t>
  </si>
  <si>
    <t>ZB7361C82A</t>
  </si>
  <si>
    <t>ZA635B980C</t>
  </si>
  <si>
    <t>Servizio di prove di laboratorio per caratterizzazione geotecnica e di colonna risonante per lo Studio di Risposta Sismica Locale su campione indisturbato a supporto dell’attività di redazione della perizia geologica e caratterizzazione sismica del sito</t>
  </si>
  <si>
    <t>Z9F367EC40</t>
  </si>
  <si>
    <t>ZC935AF3F0</t>
  </si>
  <si>
    <r>
      <t>Servizio di prove ed indagini termotecniche</t>
    </r>
    <r>
      <rPr>
        <sz val="8"/>
        <rFont val="Arial"/>
        <family val="2"/>
      </rPr>
      <t xml:space="preserve"> a supporto del progetto definitivo - esecutivo</t>
    </r>
  </si>
  <si>
    <r>
      <t xml:space="preserve">Servizio di indagine sismica “down hole” </t>
    </r>
    <r>
      <rPr>
        <sz val="8"/>
        <rFont val="Arial"/>
        <family val="2"/>
      </rPr>
      <t>a supporto dell’attività di redazione della perizia geologica e caratterizzazione sismica del sito</t>
    </r>
  </si>
  <si>
    <r>
      <t xml:space="preserve">Servizio di indagini geognostiche </t>
    </r>
    <r>
      <rPr>
        <sz val="8"/>
        <rFont val="Arial"/>
        <family val="2"/>
      </rPr>
      <t>a supporto delle verifiche geologiche e della caratterizzazione sismica del sito</t>
    </r>
  </si>
  <si>
    <t>Z6B35329D2</t>
  </si>
  <si>
    <t>Z0D3532BF0</t>
  </si>
  <si>
    <t>Z263532DC6</t>
  </si>
  <si>
    <t>9179656BC3</t>
  </si>
  <si>
    <t>92729990DB</t>
  </si>
  <si>
    <t>92730066A0</t>
  </si>
  <si>
    <t>Z1A35B414A</t>
  </si>
  <si>
    <t>9273013C65</t>
  </si>
  <si>
    <t>Z6736A3C11</t>
  </si>
  <si>
    <t>ZA9353B41C</t>
  </si>
  <si>
    <t>Attività di rilievo e redazione dell’APE pre-intervento, di Progettazione semplificata, ai sensi dell’art.1 comma 6 della Legge 55/2019 e s.m.i., di Coordinamento della Sicurezza nella fase di Progettazione nonché di eventuale Direzione dei Lavori e Coordinamento della Sicurezza nella fase di Esecuzione</t>
  </si>
  <si>
    <t>”Europroject srl”, con sede in – 
09126 Cagliari, via Favonio 12</t>
  </si>
  <si>
    <t xml:space="preserve">“UNIVERSITÀ IUAV DI VENEZIA – Laboratorio di fisica tecnica ambientale - FisTec” con sede in - 30135 Venezia Santa Croce, 191 Tolentini - </t>
  </si>
  <si>
    <t xml:space="preserve">“PROGEO srl”con sede in - 47122 Forlì 
 via Talete 10/8 </t>
  </si>
  <si>
    <r>
      <t>“ISMGEO S.r.l.”</t>
    </r>
    <r>
      <rPr>
        <sz val="8"/>
        <rFont val="Arial"/>
        <family val="2"/>
      </rPr>
      <t xml:space="preserve">con sede in - 24068 Seriate (BG) via Pastrengo 9 </t>
    </r>
  </si>
  <si>
    <r>
      <t xml:space="preserve">“Son.Geo. Srl” </t>
    </r>
    <r>
      <rPr>
        <sz val="8"/>
        <rFont val="Arial"/>
        <family val="2"/>
      </rPr>
      <t xml:space="preserve">con sede – 33080 Erto Casso (PN) in via Serada 2 </t>
    </r>
  </si>
  <si>
    <t>Prestazione</t>
  </si>
  <si>
    <t>ZB2365044B</t>
  </si>
  <si>
    <t>ZE1353FB17</t>
  </si>
  <si>
    <t>G33E21000010001</t>
  </si>
  <si>
    <t>G33E21000020001</t>
  </si>
  <si>
    <t>G33E21000030001 G33E21000040001</t>
  </si>
  <si>
    <t>G34F21000180001</t>
  </si>
  <si>
    <t>G44F21000020001</t>
  </si>
  <si>
    <t>G33E21000010001
G33E21000020001
G33E21000030001
G33E21000040001</t>
  </si>
  <si>
    <t xml:space="preserve">CUP </t>
  </si>
  <si>
    <t>SIA</t>
  </si>
  <si>
    <t>Servizi generici</t>
  </si>
  <si>
    <t xml:space="preserve">Inizio 
 prestazione </t>
  </si>
  <si>
    <t xml:space="preserve">Fine
prestazione </t>
  </si>
  <si>
    <t>ANNO 
affidamento</t>
  </si>
  <si>
    <t>Importo 
contratto</t>
  </si>
  <si>
    <t>Importo 
scostamento</t>
  </si>
  <si>
    <t>Note</t>
  </si>
  <si>
    <t>Importo 
liquidato (al netto IVA ed oneri previdenziali)</t>
  </si>
  <si>
    <t>in corso (accordo quadro)</t>
  </si>
  <si>
    <t>in corso 
(accordo quadro)</t>
  </si>
  <si>
    <t>Tipologia 
servizio</t>
  </si>
  <si>
    <t>Importo liquidato ad oggi. Prestazione non  conclusa</t>
  </si>
  <si>
    <t>Importo liquidato ad oggi. Prestazione non conclusa</t>
  </si>
  <si>
    <t>G33E21000030001
G33E21000040001</t>
  </si>
  <si>
    <t>Natura del 
finanziamento</t>
  </si>
  <si>
    <t>PNC al PNRR DL 59/2021</t>
  </si>
  <si>
    <t>in corso
(progetto di ricerca)</t>
  </si>
  <si>
    <t>Resoconti della gestione finanziaria dei contratti al termine delle loro esecuzione (S.I.A. E SERVIZI TECNICI DI CUI AL PNC)</t>
  </si>
  <si>
    <t>G92H19000170004</t>
  </si>
  <si>
    <t xml:space="preserve">POR-FESR 2014-2020 </t>
  </si>
  <si>
    <t>ZFA360DA52</t>
  </si>
  <si>
    <r>
      <t>dott. Ing. Edi Meneguz</t>
    </r>
    <r>
      <rPr>
        <sz val="8"/>
        <rFont val="Arial"/>
        <family val="2"/>
      </rPr>
      <t>, con studio in -  32032 Feltre (BL) via Don Narciso d’Agostini, 15   C.F.: MNGDEI75R04D530V P.IVA: 01244290258</t>
    </r>
  </si>
  <si>
    <t>Servizio di aggiornamento progetto definitivo -  parte economica (elenco prezzi, computo metrico estimativo, incidenza costo manodopera)  relativo all’intervento di efficientamento energetico di un edificio di 47 alloggi e.r.p. - Programma Operativo Regionale POR-FESR 2014-2020 - Azione 4.1.1</t>
  </si>
  <si>
    <t>=====</t>
  </si>
  <si>
    <t>FONDI DI BILANCIO ATER</t>
  </si>
  <si>
    <t>ZC035FA48C</t>
  </si>
  <si>
    <t>Incarico professionale per rinnovo periodico della conformità antincendio per attività relative all’impianto termico centralizzato ed autorimessa comune (nn 74/a e 75/A)  – Rif. pratica VVFF n. 33328</t>
  </si>
  <si>
    <r>
      <t>per. ind. Walter Candeago</t>
    </r>
    <r>
      <rPr>
        <sz val="8"/>
        <rFont val="Arial"/>
        <family val="2"/>
      </rPr>
      <t>, con studio in via Mier, 176 - 32100 Belluno – C.F. CNDWTR71C07A757B - P.IVA: 01132870252</t>
    </r>
  </si>
  <si>
    <t>ZA137FEB6D</t>
  </si>
  <si>
    <t>Servizio tecnico di verifica della gestione sicurezza antincendio su fabbricati di proprietà dell’ATER Belluno, ai fini del D.M. 25.01.2019, per prestazione antincendio L.P.0.</t>
  </si>
  <si>
    <r>
      <t>“</t>
    </r>
    <r>
      <rPr>
        <sz val="8"/>
        <rFont val="Arial"/>
        <family val="2"/>
      </rPr>
      <t>TRIVENETO s.r.l.”, con sede in - 31041 Cornuda (TV), via 8/9 Maggio 1848, 70  – p. iva 03829510282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</si>
</sst>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;\-&quot;L.&quot;#,##0"/>
    <numFmt numFmtId="171" formatCode="&quot;L.&quot;#,##0;[Red]\-&quot;L.&quot;#,##0"/>
    <numFmt numFmtId="172" formatCode="&quot;L.&quot;#,##0.00;\-&quot;L.&quot;#,##0.00"/>
    <numFmt numFmtId="173" formatCode="&quot;L.&quot;#,##0.00;[Red]\-&quot;L.&quot;#,##0.00"/>
    <numFmt numFmtId="174" formatCode="_-&quot;L.&quot;* #,##0_-;\-&quot;L.&quot;* #,##0_-;_-&quot;L.&quot;* &quot;-&quot;_-;_-@_-"/>
    <numFmt numFmtId="175" formatCode="_-&quot;L.&quot;* #,##0.00_-;\-&quot;L.&quot;* #,##0.00_-;_-&quot;L.&quot;* &quot;-&quot;??_-;_-@_-"/>
    <numFmt numFmtId="176" formatCode="dd\-mm\-yyyy"/>
    <numFmt numFmtId="177" formatCode="dd:mm:yyyy"/>
    <numFmt numFmtId="178" formatCode="#,##0.000"/>
    <numFmt numFmtId="179" formatCode="#,##0.0000"/>
    <numFmt numFmtId="180" formatCode="[$-410]dddd\ d\ mmmm\ yyyy"/>
    <numFmt numFmtId="181" formatCode="mmm\-yyyy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5.8"/>
      <color indexed="12"/>
      <name val="Arial"/>
      <family val="2"/>
    </font>
    <font>
      <u val="single"/>
      <sz val="15.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M24" totalsRowShown="0">
  <autoFilter ref="A2:M24"/>
  <tableColumns count="13">
    <tableColumn id="1" name="ANNO _x000A_affidamento"/>
    <tableColumn id="2" name="CUP "/>
    <tableColumn id="16" name="Natura del _x000A_finanziamento"/>
    <tableColumn id="3" name="CIG"/>
    <tableColumn id="4" name="Prestazione"/>
    <tableColumn id="5" name="Nominativo"/>
    <tableColumn id="6" name="Tipologia _x000A_servizio"/>
    <tableColumn id="9" name="Inizio _x000A_ prestazione "/>
    <tableColumn id="10" name="Fine_x000A_prestazione "/>
    <tableColumn id="11" name="Importo _x000A_contratto"/>
    <tableColumn id="12" name="Importo _x000A_liquidato (al netto IVA ed oneri previdenziali)"/>
    <tableColumn id="13" name="Importo _x000A_scostamento"/>
    <tableColumn id="15" name="No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showGridLines="0" tabSelected="1" zoomScale="85" zoomScaleNormal="85" zoomScalePageLayoutView="0" workbookViewId="0" topLeftCell="A1">
      <selection activeCell="G1" sqref="G1"/>
    </sheetView>
  </sheetViews>
  <sheetFormatPr defaultColWidth="32.421875" defaultRowHeight="12.75"/>
  <cols>
    <col min="1" max="1" width="24.421875" style="3" customWidth="1"/>
    <col min="2" max="3" width="21.28125" style="3" customWidth="1"/>
    <col min="4" max="4" width="13.140625" style="9" customWidth="1"/>
    <col min="5" max="5" width="38.8515625" style="10" customWidth="1"/>
    <col min="6" max="6" width="32.421875" style="13" customWidth="1"/>
    <col min="7" max="7" width="15.421875" style="3" bestFit="1" customWidth="1"/>
    <col min="8" max="9" width="17.00390625" style="3" customWidth="1"/>
    <col min="10" max="10" width="17.00390625" style="12" customWidth="1"/>
    <col min="11" max="11" width="17.7109375" style="12" customWidth="1"/>
    <col min="12" max="12" width="17.00390625" style="12" customWidth="1"/>
    <col min="13" max="13" width="23.421875" style="3" customWidth="1"/>
    <col min="14" max="16384" width="32.421875" style="3" customWidth="1"/>
  </cols>
  <sheetData>
    <row r="1" spans="1:7" ht="45" customHeight="1">
      <c r="A1" s="20" t="s">
        <v>77</v>
      </c>
      <c r="B1" s="4"/>
      <c r="C1" s="4"/>
      <c r="D1" s="5"/>
      <c r="E1" s="5"/>
      <c r="F1" s="18"/>
      <c r="G1" s="5"/>
    </row>
    <row r="2" spans="1:13" s="7" customFormat="1" ht="69" customHeight="1">
      <c r="A2" s="1" t="s">
        <v>63</v>
      </c>
      <c r="B2" s="1" t="s">
        <v>58</v>
      </c>
      <c r="C2" s="1" t="s">
        <v>74</v>
      </c>
      <c r="D2" s="6" t="s">
        <v>15</v>
      </c>
      <c r="E2" s="1" t="s">
        <v>49</v>
      </c>
      <c r="F2" s="1" t="s">
        <v>3</v>
      </c>
      <c r="G2" s="1" t="s">
        <v>70</v>
      </c>
      <c r="H2" s="1" t="s">
        <v>61</v>
      </c>
      <c r="I2" s="1" t="s">
        <v>62</v>
      </c>
      <c r="J2" s="19" t="s">
        <v>64</v>
      </c>
      <c r="K2" s="19" t="s">
        <v>67</v>
      </c>
      <c r="L2" s="19" t="s">
        <v>65</v>
      </c>
      <c r="M2" s="1" t="s">
        <v>66</v>
      </c>
    </row>
    <row r="3" spans="1:13" ht="22.5">
      <c r="A3" s="8">
        <v>2022</v>
      </c>
      <c r="B3" s="17" t="s">
        <v>52</v>
      </c>
      <c r="C3" s="17" t="s">
        <v>75</v>
      </c>
      <c r="D3" s="8" t="s">
        <v>33</v>
      </c>
      <c r="E3" s="8" t="s">
        <v>4</v>
      </c>
      <c r="F3" s="8" t="s">
        <v>2</v>
      </c>
      <c r="G3" s="8" t="s">
        <v>59</v>
      </c>
      <c r="H3" s="15">
        <v>44627</v>
      </c>
      <c r="I3" s="15">
        <v>44766</v>
      </c>
      <c r="J3" s="2">
        <v>5700</v>
      </c>
      <c r="K3" s="2">
        <v>5574.6</v>
      </c>
      <c r="L3" s="2">
        <f aca="true" t="shared" si="0" ref="L3:L9">K3-J3</f>
        <v>-125.39999999999964</v>
      </c>
      <c r="M3" s="11"/>
    </row>
    <row r="4" spans="1:13" ht="33.75">
      <c r="A4" s="8">
        <v>2022</v>
      </c>
      <c r="B4" s="17" t="s">
        <v>52</v>
      </c>
      <c r="C4" s="17" t="s">
        <v>75</v>
      </c>
      <c r="D4" s="8" t="s">
        <v>36</v>
      </c>
      <c r="E4" s="8" t="s">
        <v>0</v>
      </c>
      <c r="F4" s="8" t="s">
        <v>5</v>
      </c>
      <c r="G4" s="8" t="s">
        <v>59</v>
      </c>
      <c r="H4" s="14">
        <v>44666</v>
      </c>
      <c r="I4" s="8" t="s">
        <v>68</v>
      </c>
      <c r="J4" s="2">
        <v>63000</v>
      </c>
      <c r="K4" s="2">
        <v>55000</v>
      </c>
      <c r="L4" s="2">
        <f t="shared" si="0"/>
        <v>-8000</v>
      </c>
      <c r="M4" s="11" t="s">
        <v>71</v>
      </c>
    </row>
    <row r="5" spans="1:13" ht="33.75">
      <c r="A5" s="8">
        <v>2022</v>
      </c>
      <c r="B5" s="17" t="s">
        <v>52</v>
      </c>
      <c r="C5" s="17" t="s">
        <v>75</v>
      </c>
      <c r="D5" s="8" t="s">
        <v>39</v>
      </c>
      <c r="E5" s="8" t="s">
        <v>6</v>
      </c>
      <c r="F5" s="8" t="s">
        <v>7</v>
      </c>
      <c r="G5" s="8" t="s">
        <v>59</v>
      </c>
      <c r="H5" s="14">
        <v>44666</v>
      </c>
      <c r="I5" s="16" t="s">
        <v>69</v>
      </c>
      <c r="J5" s="2">
        <v>27500</v>
      </c>
      <c r="K5" s="2">
        <v>23500</v>
      </c>
      <c r="L5" s="2">
        <f t="shared" si="0"/>
        <v>-4000</v>
      </c>
      <c r="M5" s="11" t="s">
        <v>72</v>
      </c>
    </row>
    <row r="6" spans="1:13" ht="22.5">
      <c r="A6" s="8">
        <v>2022</v>
      </c>
      <c r="B6" s="17" t="s">
        <v>52</v>
      </c>
      <c r="C6" s="17" t="s">
        <v>75</v>
      </c>
      <c r="D6" s="8" t="s">
        <v>50</v>
      </c>
      <c r="E6" s="8" t="s">
        <v>1</v>
      </c>
      <c r="F6" s="8" t="s">
        <v>8</v>
      </c>
      <c r="G6" s="8" t="s">
        <v>59</v>
      </c>
      <c r="H6" s="14">
        <v>44719</v>
      </c>
      <c r="I6" s="14">
        <v>44830</v>
      </c>
      <c r="J6" s="2">
        <v>4400</v>
      </c>
      <c r="K6" s="2">
        <v>4400</v>
      </c>
      <c r="L6" s="2">
        <f t="shared" si="0"/>
        <v>0</v>
      </c>
      <c r="M6" s="11"/>
    </row>
    <row r="7" spans="1:13" ht="22.5">
      <c r="A7" s="8">
        <v>2022</v>
      </c>
      <c r="B7" s="17" t="s">
        <v>53</v>
      </c>
      <c r="C7" s="17" t="s">
        <v>75</v>
      </c>
      <c r="D7" s="8" t="s">
        <v>51</v>
      </c>
      <c r="E7" s="8" t="s">
        <v>9</v>
      </c>
      <c r="F7" s="8" t="s">
        <v>10</v>
      </c>
      <c r="G7" s="8" t="s">
        <v>59</v>
      </c>
      <c r="H7" s="14">
        <v>44642</v>
      </c>
      <c r="I7" s="14">
        <v>44884</v>
      </c>
      <c r="J7" s="2">
        <v>8809.44</v>
      </c>
      <c r="K7" s="2">
        <f>3400.65+4889.4</f>
        <v>8290.05</v>
      </c>
      <c r="L7" s="2">
        <f t="shared" si="0"/>
        <v>-519.3900000000012</v>
      </c>
      <c r="M7" s="11"/>
    </row>
    <row r="8" spans="1:13" ht="33.75">
      <c r="A8" s="8">
        <v>2022</v>
      </c>
      <c r="B8" s="17" t="s">
        <v>53</v>
      </c>
      <c r="C8" s="17" t="s">
        <v>75</v>
      </c>
      <c r="D8" s="8" t="s">
        <v>34</v>
      </c>
      <c r="E8" s="8" t="s">
        <v>4</v>
      </c>
      <c r="F8" s="8" t="s">
        <v>11</v>
      </c>
      <c r="G8" s="8" t="s">
        <v>59</v>
      </c>
      <c r="H8" s="14">
        <v>44627</v>
      </c>
      <c r="I8" s="14">
        <v>44767</v>
      </c>
      <c r="J8" s="2">
        <v>5000</v>
      </c>
      <c r="K8" s="2">
        <v>5000</v>
      </c>
      <c r="L8" s="2">
        <f t="shared" si="0"/>
        <v>0</v>
      </c>
      <c r="M8" s="11"/>
    </row>
    <row r="9" spans="1:13" ht="33.75">
      <c r="A9" s="8">
        <v>2022</v>
      </c>
      <c r="B9" s="17" t="s">
        <v>53</v>
      </c>
      <c r="C9" s="17" t="s">
        <v>75</v>
      </c>
      <c r="D9" s="8" t="s">
        <v>37</v>
      </c>
      <c r="E9" s="8" t="s">
        <v>0</v>
      </c>
      <c r="F9" s="8" t="s">
        <v>12</v>
      </c>
      <c r="G9" s="8" t="s">
        <v>59</v>
      </c>
      <c r="H9" s="14">
        <v>44727</v>
      </c>
      <c r="I9" s="8" t="s">
        <v>69</v>
      </c>
      <c r="J9" s="2">
        <v>46800</v>
      </c>
      <c r="K9" s="2">
        <f>11800+19500</f>
        <v>31300</v>
      </c>
      <c r="L9" s="2">
        <f t="shared" si="0"/>
        <v>-15500</v>
      </c>
      <c r="M9" s="11" t="s">
        <v>72</v>
      </c>
    </row>
    <row r="10" spans="1:13" ht="45">
      <c r="A10" s="8">
        <v>2022</v>
      </c>
      <c r="B10" s="17" t="s">
        <v>53</v>
      </c>
      <c r="C10" s="17" t="s">
        <v>75</v>
      </c>
      <c r="D10" s="8">
        <v>9273008846</v>
      </c>
      <c r="E10" s="8" t="s">
        <v>6</v>
      </c>
      <c r="F10" s="8" t="s">
        <v>13</v>
      </c>
      <c r="G10" s="8" t="s">
        <v>59</v>
      </c>
      <c r="H10" s="14">
        <v>44747</v>
      </c>
      <c r="I10" s="8" t="s">
        <v>69</v>
      </c>
      <c r="J10" s="2">
        <v>19500</v>
      </c>
      <c r="K10" s="2">
        <f>2540+3918+9142</f>
        <v>15600</v>
      </c>
      <c r="L10" s="2">
        <f aca="true" t="shared" si="1" ref="L10:L21">K10-J10</f>
        <v>-3900</v>
      </c>
      <c r="M10" s="11" t="s">
        <v>72</v>
      </c>
    </row>
    <row r="11" spans="1:13" ht="22.5">
      <c r="A11" s="8">
        <v>2022</v>
      </c>
      <c r="B11" s="17" t="s">
        <v>53</v>
      </c>
      <c r="C11" s="17" t="s">
        <v>75</v>
      </c>
      <c r="D11" s="8" t="s">
        <v>41</v>
      </c>
      <c r="E11" s="8" t="s">
        <v>1</v>
      </c>
      <c r="F11" s="8" t="s">
        <v>14</v>
      </c>
      <c r="G11" s="8" t="s">
        <v>59</v>
      </c>
      <c r="H11" s="14">
        <v>44727</v>
      </c>
      <c r="I11" s="14">
        <v>44830</v>
      </c>
      <c r="J11" s="2">
        <v>3950</v>
      </c>
      <c r="K11" s="2">
        <v>3950</v>
      </c>
      <c r="L11" s="2">
        <f t="shared" si="1"/>
        <v>0</v>
      </c>
      <c r="M11" s="11"/>
    </row>
    <row r="12" spans="1:13" ht="33.75">
      <c r="A12" s="8">
        <v>2022</v>
      </c>
      <c r="B12" s="8" t="s">
        <v>54</v>
      </c>
      <c r="C12" s="17" t="s">
        <v>75</v>
      </c>
      <c r="D12" s="8" t="s">
        <v>35</v>
      </c>
      <c r="E12" s="8" t="s">
        <v>4</v>
      </c>
      <c r="F12" s="8" t="s">
        <v>18</v>
      </c>
      <c r="G12" s="8" t="s">
        <v>59</v>
      </c>
      <c r="H12" s="14">
        <v>44627</v>
      </c>
      <c r="I12" s="14">
        <v>44757</v>
      </c>
      <c r="J12" s="2">
        <v>7500</v>
      </c>
      <c r="K12" s="2">
        <v>7500</v>
      </c>
      <c r="L12" s="2">
        <f t="shared" si="1"/>
        <v>0</v>
      </c>
      <c r="M12" s="11"/>
    </row>
    <row r="13" spans="1:13" ht="33.75">
      <c r="A13" s="8">
        <v>2022</v>
      </c>
      <c r="B13" s="8" t="s">
        <v>54</v>
      </c>
      <c r="C13" s="17" t="s">
        <v>75</v>
      </c>
      <c r="D13" s="8" t="s">
        <v>38</v>
      </c>
      <c r="E13" s="8" t="s">
        <v>19</v>
      </c>
      <c r="F13" s="8" t="s">
        <v>20</v>
      </c>
      <c r="G13" s="8" t="s">
        <v>59</v>
      </c>
      <c r="H13" s="14">
        <v>44727</v>
      </c>
      <c r="I13" s="8" t="s">
        <v>69</v>
      </c>
      <c r="J13" s="2">
        <v>55175</v>
      </c>
      <c r="K13" s="2">
        <f>(6547.36+2752.64)+(25608.6+10766.4)</f>
        <v>45675</v>
      </c>
      <c r="L13" s="2">
        <f t="shared" si="1"/>
        <v>-9500</v>
      </c>
      <c r="M13" s="11" t="s">
        <v>72</v>
      </c>
    </row>
    <row r="14" spans="1:13" ht="45">
      <c r="A14" s="8">
        <v>2022</v>
      </c>
      <c r="B14" s="8" t="s">
        <v>54</v>
      </c>
      <c r="C14" s="17" t="s">
        <v>75</v>
      </c>
      <c r="D14" s="8" t="s">
        <v>40</v>
      </c>
      <c r="E14" s="8" t="s">
        <v>21</v>
      </c>
      <c r="F14" s="8" t="s">
        <v>22</v>
      </c>
      <c r="G14" s="8" t="s">
        <v>59</v>
      </c>
      <c r="H14" s="14">
        <v>44733</v>
      </c>
      <c r="I14" s="8" t="s">
        <v>69</v>
      </c>
      <c r="J14" s="2">
        <f>19945+5000</f>
        <v>24945</v>
      </c>
      <c r="K14" s="2">
        <f>18198.92+2385.6</f>
        <v>20584.519999999997</v>
      </c>
      <c r="L14" s="2">
        <f t="shared" si="1"/>
        <v>-4360.480000000003</v>
      </c>
      <c r="M14" s="11" t="s">
        <v>72</v>
      </c>
    </row>
    <row r="15" spans="1:13" ht="78.75">
      <c r="A15" s="8">
        <v>2022</v>
      </c>
      <c r="B15" s="17" t="s">
        <v>55</v>
      </c>
      <c r="C15" s="17" t="s">
        <v>75</v>
      </c>
      <c r="D15" s="8">
        <v>9273021302</v>
      </c>
      <c r="E15" s="8" t="s">
        <v>43</v>
      </c>
      <c r="F15" s="8" t="s">
        <v>23</v>
      </c>
      <c r="G15" s="8" t="s">
        <v>59</v>
      </c>
      <c r="H15" s="14">
        <v>44707</v>
      </c>
      <c r="I15" s="8" t="s">
        <v>69</v>
      </c>
      <c r="J15" s="2">
        <v>39900</v>
      </c>
      <c r="K15" s="2">
        <f>1650+18100</f>
        <v>19750</v>
      </c>
      <c r="L15" s="2">
        <f t="shared" si="1"/>
        <v>-20150</v>
      </c>
      <c r="M15" s="11" t="s">
        <v>72</v>
      </c>
    </row>
    <row r="16" spans="1:13" ht="78.75">
      <c r="A16" s="8">
        <v>2022</v>
      </c>
      <c r="B16" s="17" t="s">
        <v>56</v>
      </c>
      <c r="C16" s="17" t="s">
        <v>75</v>
      </c>
      <c r="D16" s="8" t="s">
        <v>24</v>
      </c>
      <c r="E16" s="8" t="s">
        <v>43</v>
      </c>
      <c r="F16" s="8" t="s">
        <v>44</v>
      </c>
      <c r="G16" s="8" t="s">
        <v>59</v>
      </c>
      <c r="H16" s="14">
        <v>44739</v>
      </c>
      <c r="I16" s="8" t="s">
        <v>69</v>
      </c>
      <c r="J16" s="2">
        <v>49956</v>
      </c>
      <c r="K16" s="2">
        <v>25551.76</v>
      </c>
      <c r="L16" s="2">
        <f t="shared" si="1"/>
        <v>-24404.24</v>
      </c>
      <c r="M16" s="11" t="s">
        <v>72</v>
      </c>
    </row>
    <row r="17" spans="1:13" ht="22.5">
      <c r="A17" s="8">
        <v>2022</v>
      </c>
      <c r="B17" s="8" t="s">
        <v>73</v>
      </c>
      <c r="C17" s="17" t="s">
        <v>75</v>
      </c>
      <c r="D17" s="8" t="s">
        <v>42</v>
      </c>
      <c r="E17" s="8" t="s">
        <v>16</v>
      </c>
      <c r="F17" s="8" t="s">
        <v>17</v>
      </c>
      <c r="G17" s="8" t="s">
        <v>60</v>
      </c>
      <c r="H17" s="14">
        <v>44641</v>
      </c>
      <c r="I17" s="14">
        <v>44672</v>
      </c>
      <c r="J17" s="2">
        <v>4940</v>
      </c>
      <c r="K17" s="2">
        <f>3150+1790</f>
        <v>4940</v>
      </c>
      <c r="L17" s="2">
        <f t="shared" si="1"/>
        <v>0</v>
      </c>
      <c r="M17" s="11"/>
    </row>
    <row r="18" spans="1:13" ht="45">
      <c r="A18" s="8">
        <v>2022</v>
      </c>
      <c r="B18" s="17" t="s">
        <v>52</v>
      </c>
      <c r="C18" s="17" t="s">
        <v>75</v>
      </c>
      <c r="D18" s="8" t="s">
        <v>29</v>
      </c>
      <c r="E18" s="8" t="s">
        <v>30</v>
      </c>
      <c r="F18" s="8" t="s">
        <v>45</v>
      </c>
      <c r="G18" s="8" t="s">
        <v>60</v>
      </c>
      <c r="H18" s="14">
        <v>44592</v>
      </c>
      <c r="I18" s="8" t="s">
        <v>76</v>
      </c>
      <c r="J18" s="2">
        <v>10000</v>
      </c>
      <c r="K18" s="2">
        <v>4000</v>
      </c>
      <c r="L18" s="2">
        <f t="shared" si="1"/>
        <v>-6000</v>
      </c>
      <c r="M18" s="11" t="s">
        <v>72</v>
      </c>
    </row>
    <row r="19" spans="1:13" ht="33.75">
      <c r="A19" s="8">
        <v>2022</v>
      </c>
      <c r="B19" s="8" t="s">
        <v>54</v>
      </c>
      <c r="C19" s="17" t="s">
        <v>75</v>
      </c>
      <c r="D19" s="8" t="s">
        <v>25</v>
      </c>
      <c r="E19" s="8" t="s">
        <v>31</v>
      </c>
      <c r="F19" s="8" t="s">
        <v>46</v>
      </c>
      <c r="G19" s="8" t="s">
        <v>60</v>
      </c>
      <c r="H19" s="14">
        <v>44677</v>
      </c>
      <c r="I19" s="14">
        <v>44719</v>
      </c>
      <c r="J19" s="2">
        <v>1170</v>
      </c>
      <c r="K19" s="2">
        <v>1170</v>
      </c>
      <c r="L19" s="2">
        <f t="shared" si="1"/>
        <v>0</v>
      </c>
      <c r="M19" s="11"/>
    </row>
    <row r="20" spans="1:13" ht="56.25">
      <c r="A20" s="8">
        <v>2022</v>
      </c>
      <c r="B20" s="8" t="s">
        <v>54</v>
      </c>
      <c r="C20" s="17" t="s">
        <v>75</v>
      </c>
      <c r="D20" s="8" t="s">
        <v>28</v>
      </c>
      <c r="E20" s="8" t="s">
        <v>27</v>
      </c>
      <c r="F20" s="8" t="s">
        <v>47</v>
      </c>
      <c r="G20" s="8" t="s">
        <v>60</v>
      </c>
      <c r="H20" s="14">
        <v>44692</v>
      </c>
      <c r="I20" s="14">
        <v>44767</v>
      </c>
      <c r="J20" s="2">
        <v>700</v>
      </c>
      <c r="K20" s="2">
        <v>700</v>
      </c>
      <c r="L20" s="2">
        <f t="shared" si="1"/>
        <v>0</v>
      </c>
      <c r="M20" s="11"/>
    </row>
    <row r="21" spans="1:13" ht="45">
      <c r="A21" s="8">
        <v>2022</v>
      </c>
      <c r="B21" s="8" t="s">
        <v>57</v>
      </c>
      <c r="C21" s="17" t="s">
        <v>75</v>
      </c>
      <c r="D21" s="8" t="s">
        <v>26</v>
      </c>
      <c r="E21" s="8" t="s">
        <v>32</v>
      </c>
      <c r="F21" s="8" t="s">
        <v>48</v>
      </c>
      <c r="G21" s="8" t="s">
        <v>60</v>
      </c>
      <c r="H21" s="14">
        <v>44644</v>
      </c>
      <c r="I21" s="14">
        <v>44767</v>
      </c>
      <c r="J21" s="2">
        <v>14000</v>
      </c>
      <c r="K21" s="2">
        <v>11023</v>
      </c>
      <c r="L21" s="2">
        <f t="shared" si="1"/>
        <v>-2977</v>
      </c>
      <c r="M21" s="11"/>
    </row>
    <row r="22" spans="1:13" ht="67.5">
      <c r="A22" s="8">
        <v>2022</v>
      </c>
      <c r="B22" s="8" t="s">
        <v>78</v>
      </c>
      <c r="C22" s="17" t="s">
        <v>79</v>
      </c>
      <c r="D22" s="8" t="s">
        <v>80</v>
      </c>
      <c r="E22" s="8" t="s">
        <v>82</v>
      </c>
      <c r="F22" s="8" t="s">
        <v>81</v>
      </c>
      <c r="G22" s="8" t="s">
        <v>59</v>
      </c>
      <c r="H22" s="14">
        <v>44671</v>
      </c>
      <c r="I22" s="14">
        <v>44727</v>
      </c>
      <c r="J22" s="2">
        <v>600</v>
      </c>
      <c r="K22" s="2">
        <v>600</v>
      </c>
      <c r="L22" s="2">
        <f>K22-J22</f>
        <v>0</v>
      </c>
      <c r="M22" s="11"/>
    </row>
    <row r="23" spans="1:13" ht="45">
      <c r="A23" s="8">
        <v>2022</v>
      </c>
      <c r="B23" s="21" t="s">
        <v>83</v>
      </c>
      <c r="C23" s="8" t="s">
        <v>84</v>
      </c>
      <c r="D23" s="16" t="s">
        <v>85</v>
      </c>
      <c r="E23" s="8" t="s">
        <v>86</v>
      </c>
      <c r="F23" s="8" t="s">
        <v>87</v>
      </c>
      <c r="G23" s="8" t="s">
        <v>59</v>
      </c>
      <c r="H23" s="14">
        <v>44672</v>
      </c>
      <c r="I23" s="14">
        <v>44725</v>
      </c>
      <c r="J23" s="2">
        <v>350</v>
      </c>
      <c r="K23" s="2">
        <v>350</v>
      </c>
      <c r="L23" s="2">
        <f>K23-J23</f>
        <v>0</v>
      </c>
      <c r="M23" s="11"/>
    </row>
    <row r="24" spans="1:13" ht="45">
      <c r="A24" s="8">
        <v>2022</v>
      </c>
      <c r="B24" s="21" t="s">
        <v>83</v>
      </c>
      <c r="C24" s="8" t="s">
        <v>84</v>
      </c>
      <c r="D24" s="16" t="s">
        <v>88</v>
      </c>
      <c r="E24" s="8" t="s">
        <v>89</v>
      </c>
      <c r="F24" s="8" t="s">
        <v>90</v>
      </c>
      <c r="G24" s="8" t="s">
        <v>60</v>
      </c>
      <c r="H24" s="14">
        <v>44865</v>
      </c>
      <c r="I24" s="14">
        <v>44888</v>
      </c>
      <c r="J24" s="2">
        <v>5250</v>
      </c>
      <c r="K24" s="2">
        <v>5250</v>
      </c>
      <c r="L24" s="2">
        <f>K24-J24</f>
        <v>0</v>
      </c>
      <c r="M24" s="11"/>
    </row>
  </sheetData>
  <sheetProtection/>
  <printOptions horizontalCentered="1"/>
  <pageMargins left="0.31496062992125984" right="0.2362204724409449" top="0.1968503937007874" bottom="0.35433070866141736" header="0.4330708661417323" footer="0.2362204724409449"/>
  <pageSetup horizontalDpi="600" verticalDpi="600" orientation="landscape" paperSize="8" scale="70" r:id="rId2"/>
  <headerFooter>
    <oddFooter>&amp;Cpag. &amp;P di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Prova</dc:creator>
  <cp:keywords/>
  <dc:description/>
  <cp:lastModifiedBy>Giovanni Rizzardi</cp:lastModifiedBy>
  <cp:lastPrinted>2023-07-11T15:07:36Z</cp:lastPrinted>
  <dcterms:created xsi:type="dcterms:W3CDTF">1998-06-22T14:24:44Z</dcterms:created>
  <dcterms:modified xsi:type="dcterms:W3CDTF">2023-07-11T15:07:48Z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Giovanni Rizzardi</vt:lpwstr>
  </property>
</Properties>
</file>